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V30" i="1"/>
  <c r="L49" i="1"/>
  <c r="L48" i="1"/>
  <c r="L40" i="1"/>
  <c r="L39" i="1"/>
  <c r="L36" i="1"/>
  <c r="L33" i="1"/>
  <c r="H35" i="1"/>
  <c r="G35" i="1"/>
  <c r="H34" i="1"/>
  <c r="G33" i="1"/>
  <c r="G26" i="1"/>
  <c r="G25" i="1"/>
  <c r="G24" i="1"/>
  <c r="G23" i="1"/>
  <c r="G22" i="1"/>
  <c r="G11" i="1"/>
  <c r="G10" i="1"/>
  <c r="B46" i="1"/>
  <c r="B45" i="1"/>
  <c r="B43" i="1"/>
  <c r="B39" i="1"/>
  <c r="B20" i="1"/>
  <c r="B25" i="1"/>
</calcChain>
</file>

<file path=xl/sharedStrings.xml><?xml version="1.0" encoding="utf-8"?>
<sst xmlns="http://schemas.openxmlformats.org/spreadsheetml/2006/main" count="263" uniqueCount="133">
  <si>
    <t>1/1/3/M</t>
  </si>
  <si>
    <t>1/2/2/P</t>
  </si>
  <si>
    <t>3/1.1//3/M</t>
  </si>
  <si>
    <t>3/1.2/3/M</t>
  </si>
  <si>
    <t>3/3.1/3/M</t>
  </si>
  <si>
    <t>3/4.1/3/I</t>
  </si>
  <si>
    <t>3/6.1/3/I</t>
  </si>
  <si>
    <t>3/7.1/3/I</t>
  </si>
  <si>
    <t>3/8.1/2/I</t>
  </si>
  <si>
    <t>5/2/2/I</t>
  </si>
  <si>
    <t>6/1/3/P</t>
  </si>
  <si>
    <t>6/2/2/M</t>
  </si>
  <si>
    <t>6/4/2/P</t>
  </si>
  <si>
    <t>6/6/2/P</t>
  </si>
  <si>
    <t>7/4/2/M</t>
  </si>
  <si>
    <t>7/5/2/M</t>
  </si>
  <si>
    <t>9/1/2/M</t>
  </si>
  <si>
    <t>9/2/2/M</t>
  </si>
  <si>
    <t>10/1.1/3/I</t>
  </si>
  <si>
    <t>10/2.1/3/M</t>
  </si>
  <si>
    <t>10/3.1/3/I</t>
  </si>
  <si>
    <t>10/7.3/2/I</t>
  </si>
  <si>
    <t>10/8.2/2/I</t>
  </si>
  <si>
    <t>11/4/2/I</t>
  </si>
  <si>
    <t>ChEn 170</t>
  </si>
  <si>
    <t>Bundy</t>
  </si>
  <si>
    <t># YES</t>
  </si>
  <si>
    <t># NO</t>
  </si>
  <si>
    <t>1/1/</t>
  </si>
  <si>
    <t>1/3/</t>
  </si>
  <si>
    <t>1/5/</t>
  </si>
  <si>
    <t>12/1/</t>
  </si>
  <si>
    <t>12/2/</t>
  </si>
  <si>
    <t>ChEn 191</t>
  </si>
  <si>
    <t>Fletcher</t>
  </si>
  <si>
    <t>2/1/</t>
  </si>
  <si>
    <t>3/1.1/</t>
  </si>
  <si>
    <t>5/2/</t>
  </si>
  <si>
    <t>5/3/</t>
  </si>
  <si>
    <t>5/4/</t>
  </si>
  <si>
    <t>6/1/</t>
  </si>
  <si>
    <t>6/2/</t>
  </si>
  <si>
    <t>6/6/</t>
  </si>
  <si>
    <t>ChEn 263</t>
  </si>
  <si>
    <t>Lignell</t>
  </si>
  <si>
    <t>7/1/3/M</t>
  </si>
  <si>
    <t>7/2/2/M</t>
  </si>
  <si>
    <t>10/7.2/2/M</t>
  </si>
  <si>
    <t>11/1/3/P</t>
  </si>
  <si>
    <t>11/2/2/M</t>
  </si>
  <si>
    <t>11/3/2/P</t>
  </si>
  <si>
    <t>11/4/2/P</t>
  </si>
  <si>
    <t>12/5/2/P</t>
  </si>
  <si>
    <t>ChEn 311</t>
  </si>
  <si>
    <t>#Yes</t>
  </si>
  <si>
    <t>#NO</t>
  </si>
  <si>
    <t>Wilding</t>
  </si>
  <si>
    <t>3/2.4/2/M</t>
  </si>
  <si>
    <t>3/3.2/3/M</t>
  </si>
  <si>
    <t>3/3.3/2/M</t>
  </si>
  <si>
    <t>3/3.4/2/M</t>
  </si>
  <si>
    <t>3/3.8/2/M</t>
  </si>
  <si>
    <t>7/2/2/R</t>
  </si>
  <si>
    <t>7/4/2/P</t>
  </si>
  <si>
    <t>10/3.1/3/M</t>
  </si>
  <si>
    <t>10/3.2/2/M</t>
  </si>
  <si>
    <t>10/3.3/2/M</t>
  </si>
  <si>
    <t>ChEn 374</t>
  </si>
  <si>
    <t>#YES</t>
  </si>
  <si>
    <t>Memmott</t>
  </si>
  <si>
    <t>3/1.5/2/M</t>
  </si>
  <si>
    <t>3/2.2/2/M</t>
  </si>
  <si>
    <t>3/2.3/2/M</t>
  </si>
  <si>
    <t>3/2.5/2/M</t>
  </si>
  <si>
    <t>10/9.1/2/M</t>
  </si>
  <si>
    <t>12/8/2/P</t>
  </si>
  <si>
    <t>ChEn 378</t>
  </si>
  <si>
    <t>Cook</t>
  </si>
  <si>
    <t>1/2/2/M</t>
  </si>
  <si>
    <t>1/3/2/P</t>
  </si>
  <si>
    <t>8/1/2/M</t>
  </si>
  <si>
    <t>8/2/2/M</t>
  </si>
  <si>
    <t>12/2/2/M</t>
  </si>
  <si>
    <t>ChEN 391</t>
  </si>
  <si>
    <t>Hecker</t>
  </si>
  <si>
    <t>4+</t>
  </si>
  <si>
    <t>3/1.3/2/M</t>
  </si>
  <si>
    <t>3/1.6/2/M</t>
  </si>
  <si>
    <t>3/8.1/2/M</t>
  </si>
  <si>
    <t>3/8.3/2/M</t>
  </si>
  <si>
    <t>3/8.4/2/M</t>
  </si>
  <si>
    <t>3/8.5/2/M</t>
  </si>
  <si>
    <t>3/8.6/2/M</t>
  </si>
  <si>
    <t>3/8.7/2/M</t>
  </si>
  <si>
    <t>4/1./2/M</t>
  </si>
  <si>
    <t>4/4/2/M</t>
  </si>
  <si>
    <t>5/1.4/2/M</t>
  </si>
  <si>
    <t>7/2/2/P</t>
  </si>
  <si>
    <t>10/5.1/3/M</t>
  </si>
  <si>
    <t>10/5.2/2/M</t>
  </si>
  <si>
    <t>10/5.3/2/M</t>
  </si>
  <si>
    <t>ChEn 436</t>
  </si>
  <si>
    <t>Hedengren</t>
  </si>
  <si>
    <t>Rasband</t>
  </si>
  <si>
    <t>3/3.2/3/R</t>
  </si>
  <si>
    <t>3/4.1/3/R</t>
  </si>
  <si>
    <t>3/4.2/3/R</t>
  </si>
  <si>
    <t>3/4.3/3/M</t>
  </si>
  <si>
    <t>4/1/2/M</t>
  </si>
  <si>
    <t>4/2/2/M</t>
  </si>
  <si>
    <t>4/3/2/M</t>
  </si>
  <si>
    <t>4/4/2/R</t>
  </si>
  <si>
    <t>4/7/2/M</t>
  </si>
  <si>
    <t>6/3/2/M</t>
  </si>
  <si>
    <t>6/5/2/P</t>
  </si>
  <si>
    <t>8/1/2/R</t>
  </si>
  <si>
    <t>10/3.1/3/R</t>
  </si>
  <si>
    <t>ChEn 475</t>
  </si>
  <si>
    <t>Knotts</t>
  </si>
  <si>
    <t>3/5.2/3/M</t>
  </si>
  <si>
    <t>3/7.2/3/M</t>
  </si>
  <si>
    <t>3/7.7/2/R</t>
  </si>
  <si>
    <t>5/1.2/2/M</t>
  </si>
  <si>
    <t>10/4.1/2/M</t>
  </si>
  <si>
    <t>10/4.2/3/M</t>
  </si>
  <si>
    <t>10/4.3/2/M</t>
  </si>
  <si>
    <t>10/4.7/2/M</t>
  </si>
  <si>
    <t>ChEn 476</t>
  </si>
  <si>
    <t>Harb</t>
  </si>
  <si>
    <t>Course</t>
  </si>
  <si>
    <t>Professor</t>
  </si>
  <si>
    <t>Student Results</t>
  </si>
  <si>
    <t>ABET Fall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</si>
</sst>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center" wrapText="1"/>
    </xf>
    <xf numFmtId="0" fontId="6" fillId="0" borderId="0" xfId="0" applyFont="1" applyBorder="1"/>
    <xf numFmtId="0" fontId="6" fillId="0" borderId="2" xfId="0" applyFont="1" applyFill="1" applyBorder="1" applyAlignment="1">
      <alignment horizontal="center"/>
    </xf>
    <xf numFmtId="0" fontId="8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tabSelected="1" workbookViewId="0">
      <selection sqref="A1:X1"/>
    </sheetView>
  </sheetViews>
  <sheetFormatPr defaultRowHeight="15" x14ac:dyDescent="0.25"/>
  <cols>
    <col min="2" max="3" width="6.7109375" style="1" customWidth="1"/>
    <col min="4" max="4" width="7.28515625" style="1" customWidth="1"/>
    <col min="5" max="5" width="2.7109375" customWidth="1"/>
    <col min="7" max="8" width="6.7109375" customWidth="1"/>
    <col min="9" max="9" width="7.85546875" customWidth="1"/>
    <col min="10" max="10" width="2.42578125" customWidth="1"/>
    <col min="12" max="13" width="6.7109375" customWidth="1"/>
    <col min="14" max="14" width="8" customWidth="1"/>
    <col min="15" max="15" width="2.42578125" customWidth="1"/>
    <col min="17" max="18" width="6.7109375" customWidth="1"/>
    <col min="19" max="19" width="7.5703125" customWidth="1"/>
    <col min="20" max="20" width="3" customWidth="1"/>
    <col min="22" max="23" width="6.7109375" customWidth="1"/>
    <col min="24" max="24" width="7.7109375" customWidth="1"/>
  </cols>
  <sheetData>
    <row r="1" spans="1:24" ht="19.5" customHeight="1" x14ac:dyDescent="0.2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6.75" customHeight="1" x14ac:dyDescent="0.25"/>
    <row r="3" spans="1:24" ht="12" customHeight="1" x14ac:dyDescent="0.25">
      <c r="A3" s="3" t="s">
        <v>129</v>
      </c>
      <c r="B3" s="39" t="s">
        <v>131</v>
      </c>
      <c r="C3" s="39"/>
      <c r="D3" s="2" t="s">
        <v>130</v>
      </c>
      <c r="F3" s="3" t="s">
        <v>129</v>
      </c>
      <c r="G3" s="39" t="s">
        <v>131</v>
      </c>
      <c r="H3" s="39"/>
      <c r="I3" s="2" t="s">
        <v>130</v>
      </c>
      <c r="K3" s="3" t="s">
        <v>129</v>
      </c>
      <c r="L3" s="39" t="s">
        <v>131</v>
      </c>
      <c r="M3" s="39"/>
      <c r="N3" s="2" t="s">
        <v>130</v>
      </c>
      <c r="P3" s="3" t="s">
        <v>129</v>
      </c>
      <c r="Q3" s="39" t="s">
        <v>131</v>
      </c>
      <c r="R3" s="39"/>
      <c r="S3" s="2" t="s">
        <v>130</v>
      </c>
      <c r="U3" s="3" t="s">
        <v>129</v>
      </c>
      <c r="V3" s="39" t="s">
        <v>131</v>
      </c>
      <c r="W3" s="39"/>
      <c r="X3" s="2" t="s">
        <v>130</v>
      </c>
    </row>
    <row r="4" spans="1:24" ht="7.5" customHeight="1" x14ac:dyDescent="0.25"/>
    <row r="5" spans="1:24" s="7" customFormat="1" ht="12" customHeight="1" x14ac:dyDescent="0.2">
      <c r="A5" s="6" t="s">
        <v>24</v>
      </c>
      <c r="B5" s="6" t="s">
        <v>26</v>
      </c>
      <c r="C5" s="5" t="s">
        <v>27</v>
      </c>
      <c r="D5" s="5" t="s">
        <v>25</v>
      </c>
      <c r="F5" s="8" t="s">
        <v>53</v>
      </c>
      <c r="G5" s="5" t="s">
        <v>54</v>
      </c>
      <c r="H5" s="5" t="s">
        <v>55</v>
      </c>
      <c r="I5" s="5" t="s">
        <v>56</v>
      </c>
      <c r="K5" s="9" t="s">
        <v>83</v>
      </c>
      <c r="L5" s="5" t="s">
        <v>68</v>
      </c>
      <c r="M5" s="5" t="s">
        <v>55</v>
      </c>
      <c r="N5" s="5" t="s">
        <v>84</v>
      </c>
      <c r="P5" s="10" t="s">
        <v>117</v>
      </c>
      <c r="Q5" s="5" t="s">
        <v>68</v>
      </c>
      <c r="R5" s="5" t="s">
        <v>55</v>
      </c>
      <c r="S5" s="5" t="s">
        <v>118</v>
      </c>
      <c r="U5" s="10" t="s">
        <v>117</v>
      </c>
      <c r="V5" s="5" t="s">
        <v>68</v>
      </c>
      <c r="W5" s="5" t="s">
        <v>55</v>
      </c>
      <c r="X5" s="5" t="s">
        <v>84</v>
      </c>
    </row>
    <row r="6" spans="1:24" s="7" customFormat="1" ht="12" customHeight="1" x14ac:dyDescent="0.2">
      <c r="A6" s="11" t="s">
        <v>0</v>
      </c>
      <c r="B6" s="12">
        <v>100</v>
      </c>
      <c r="C6" s="12">
        <v>3</v>
      </c>
      <c r="D6" s="12">
        <v>4</v>
      </c>
      <c r="F6" s="11" t="s">
        <v>12</v>
      </c>
      <c r="G6" s="13"/>
      <c r="H6" s="13"/>
      <c r="I6" s="14">
        <v>4.3</v>
      </c>
      <c r="K6" s="15" t="s">
        <v>78</v>
      </c>
      <c r="L6" s="16">
        <v>7</v>
      </c>
      <c r="M6" s="16">
        <v>0</v>
      </c>
      <c r="N6" s="17">
        <v>4</v>
      </c>
      <c r="P6" s="18" t="s">
        <v>78</v>
      </c>
      <c r="Q6" s="19">
        <v>25</v>
      </c>
      <c r="R6" s="19">
        <v>0</v>
      </c>
      <c r="S6" s="20">
        <v>5</v>
      </c>
      <c r="U6" s="18" t="s">
        <v>78</v>
      </c>
      <c r="V6" s="19">
        <v>16</v>
      </c>
      <c r="W6" s="19">
        <v>0</v>
      </c>
      <c r="X6" s="12">
        <v>4</v>
      </c>
    </row>
    <row r="7" spans="1:24" s="7" customFormat="1" ht="12" customHeight="1" x14ac:dyDescent="0.2">
      <c r="A7" s="21" t="s">
        <v>1</v>
      </c>
      <c r="B7" s="12"/>
      <c r="C7" s="12"/>
      <c r="D7" s="22">
        <v>4</v>
      </c>
      <c r="F7" s="11" t="s">
        <v>13</v>
      </c>
      <c r="G7" s="13"/>
      <c r="H7" s="13"/>
      <c r="I7" s="14">
        <v>4.3</v>
      </c>
      <c r="K7" s="15" t="s">
        <v>79</v>
      </c>
      <c r="L7" s="16"/>
      <c r="M7" s="16"/>
      <c r="N7" s="17">
        <v>4</v>
      </c>
      <c r="P7" s="23" t="s">
        <v>104</v>
      </c>
      <c r="Q7" s="24"/>
      <c r="R7" s="24"/>
      <c r="S7" s="20">
        <v>5</v>
      </c>
      <c r="U7" s="23" t="s">
        <v>104</v>
      </c>
      <c r="V7" s="24"/>
      <c r="W7" s="24"/>
      <c r="X7" s="12">
        <v>3</v>
      </c>
    </row>
    <row r="8" spans="1:24" s="7" customFormat="1" ht="12" customHeight="1" x14ac:dyDescent="0.2">
      <c r="A8" s="21" t="s">
        <v>2</v>
      </c>
      <c r="B8" s="12">
        <v>103</v>
      </c>
      <c r="C8" s="12">
        <v>0</v>
      </c>
      <c r="D8" s="22">
        <v>4</v>
      </c>
      <c r="F8" s="11" t="s">
        <v>45</v>
      </c>
      <c r="G8" s="12">
        <v>89</v>
      </c>
      <c r="H8" s="12">
        <v>0</v>
      </c>
      <c r="I8" s="12">
        <v>5</v>
      </c>
      <c r="K8" s="23" t="s">
        <v>80</v>
      </c>
      <c r="L8" s="24">
        <v>7</v>
      </c>
      <c r="M8" s="24">
        <v>0</v>
      </c>
      <c r="N8" s="20">
        <v>4</v>
      </c>
      <c r="P8" s="23" t="s">
        <v>105</v>
      </c>
      <c r="Q8" s="24"/>
      <c r="R8" s="24"/>
      <c r="S8" s="20">
        <v>5</v>
      </c>
      <c r="U8" s="23" t="s">
        <v>105</v>
      </c>
      <c r="V8" s="24"/>
      <c r="W8" s="24"/>
      <c r="X8" s="12">
        <v>4</v>
      </c>
    </row>
    <row r="9" spans="1:24" s="7" customFormat="1" ht="12" customHeight="1" x14ac:dyDescent="0.2">
      <c r="A9" s="21" t="s">
        <v>3</v>
      </c>
      <c r="B9" s="12">
        <v>103</v>
      </c>
      <c r="C9" s="12">
        <v>0</v>
      </c>
      <c r="D9" s="22">
        <v>4</v>
      </c>
      <c r="F9" s="11" t="s">
        <v>46</v>
      </c>
      <c r="G9" s="12">
        <v>89</v>
      </c>
      <c r="H9" s="12">
        <v>0</v>
      </c>
      <c r="I9" s="12">
        <v>4.3</v>
      </c>
      <c r="K9" s="23" t="s">
        <v>81</v>
      </c>
      <c r="L9" s="24">
        <v>6</v>
      </c>
      <c r="M9" s="24">
        <v>1</v>
      </c>
      <c r="N9" s="20">
        <v>4</v>
      </c>
      <c r="P9" s="23" t="s">
        <v>106</v>
      </c>
      <c r="Q9" s="24"/>
      <c r="R9" s="24"/>
      <c r="S9" s="20">
        <v>4.5</v>
      </c>
      <c r="U9" s="23" t="s">
        <v>106</v>
      </c>
      <c r="V9" s="24"/>
      <c r="W9" s="24"/>
      <c r="X9" s="12">
        <v>4</v>
      </c>
    </row>
    <row r="10" spans="1:24" s="7" customFormat="1" ht="12" customHeight="1" x14ac:dyDescent="0.2">
      <c r="A10" s="21" t="s">
        <v>4</v>
      </c>
      <c r="B10" s="12">
        <v>102</v>
      </c>
      <c r="C10" s="12">
        <v>1</v>
      </c>
      <c r="D10" s="22">
        <v>4</v>
      </c>
      <c r="F10" s="11" t="s">
        <v>14</v>
      </c>
      <c r="G10" s="12">
        <f>89-2</f>
        <v>87</v>
      </c>
      <c r="H10" s="12">
        <v>2</v>
      </c>
      <c r="I10" s="12">
        <v>4.4000000000000004</v>
      </c>
      <c r="K10" s="23" t="s">
        <v>51</v>
      </c>
      <c r="L10" s="24"/>
      <c r="M10" s="24"/>
      <c r="N10" s="20">
        <v>3.5</v>
      </c>
      <c r="P10" s="23" t="s">
        <v>107</v>
      </c>
      <c r="Q10" s="12">
        <v>24</v>
      </c>
      <c r="R10" s="12">
        <v>1</v>
      </c>
      <c r="S10" s="20">
        <v>4.5</v>
      </c>
      <c r="U10" s="23" t="s">
        <v>107</v>
      </c>
      <c r="V10" s="12">
        <v>16</v>
      </c>
      <c r="W10" s="12">
        <v>0</v>
      </c>
      <c r="X10" s="12">
        <v>4</v>
      </c>
    </row>
    <row r="11" spans="1:24" s="7" customFormat="1" ht="12" customHeight="1" x14ac:dyDescent="0.2">
      <c r="A11" s="11" t="s">
        <v>5</v>
      </c>
      <c r="B11" s="12"/>
      <c r="C11" s="12"/>
      <c r="D11" s="12">
        <v>3.5</v>
      </c>
      <c r="F11" s="11" t="s">
        <v>15</v>
      </c>
      <c r="G11" s="12">
        <f>89-5</f>
        <v>84</v>
      </c>
      <c r="H11" s="12">
        <v>5</v>
      </c>
      <c r="I11" s="12">
        <v>4.3</v>
      </c>
      <c r="K11" s="23" t="s">
        <v>82</v>
      </c>
      <c r="L11" s="24">
        <v>7</v>
      </c>
      <c r="M11" s="24">
        <v>0</v>
      </c>
      <c r="N11" s="20">
        <v>3.5</v>
      </c>
      <c r="P11" s="23" t="s">
        <v>108</v>
      </c>
      <c r="Q11" s="12">
        <v>25</v>
      </c>
      <c r="R11" s="12">
        <v>0</v>
      </c>
      <c r="S11" s="20">
        <v>4.5</v>
      </c>
      <c r="U11" s="23" t="s">
        <v>108</v>
      </c>
      <c r="V11" s="12">
        <v>16</v>
      </c>
      <c r="W11" s="12">
        <v>0</v>
      </c>
      <c r="X11" s="12">
        <v>3.5</v>
      </c>
    </row>
    <row r="12" spans="1:24" s="7" customFormat="1" ht="12" customHeight="1" x14ac:dyDescent="0.2">
      <c r="A12" s="11" t="s">
        <v>6</v>
      </c>
      <c r="B12" s="12"/>
      <c r="C12" s="12"/>
      <c r="D12" s="12">
        <v>4</v>
      </c>
      <c r="F12" s="11" t="s">
        <v>16</v>
      </c>
      <c r="G12" s="12">
        <v>88</v>
      </c>
      <c r="H12" s="12">
        <v>1</v>
      </c>
      <c r="I12" s="12">
        <v>4.8</v>
      </c>
      <c r="L12" s="25"/>
      <c r="M12" s="25"/>
      <c r="N12" s="25"/>
      <c r="P12" s="23" t="s">
        <v>109</v>
      </c>
      <c r="Q12" s="12">
        <v>25</v>
      </c>
      <c r="R12" s="12">
        <v>0</v>
      </c>
      <c r="S12" s="26">
        <v>5</v>
      </c>
      <c r="U12" s="23" t="s">
        <v>109</v>
      </c>
      <c r="V12" s="12">
        <v>16</v>
      </c>
      <c r="W12" s="12">
        <v>0</v>
      </c>
      <c r="X12" s="27">
        <v>4</v>
      </c>
    </row>
    <row r="13" spans="1:24" s="7" customFormat="1" ht="12" customHeight="1" x14ac:dyDescent="0.2">
      <c r="A13" s="21" t="s">
        <v>7</v>
      </c>
      <c r="B13" s="12"/>
      <c r="C13" s="12"/>
      <c r="D13" s="22">
        <v>3.5</v>
      </c>
      <c r="F13" s="11" t="s">
        <v>17</v>
      </c>
      <c r="G13" s="12">
        <v>88</v>
      </c>
      <c r="H13" s="12">
        <v>1</v>
      </c>
      <c r="I13" s="12">
        <v>5</v>
      </c>
      <c r="K13" s="9" t="s">
        <v>83</v>
      </c>
      <c r="L13" s="5" t="s">
        <v>68</v>
      </c>
      <c r="M13" s="5" t="s">
        <v>55</v>
      </c>
      <c r="N13" s="5" t="s">
        <v>103</v>
      </c>
      <c r="P13" s="23" t="s">
        <v>110</v>
      </c>
      <c r="Q13" s="12">
        <v>25</v>
      </c>
      <c r="R13" s="12">
        <v>0</v>
      </c>
      <c r="S13" s="26">
        <v>4.5</v>
      </c>
      <c r="U13" s="23" t="s">
        <v>110</v>
      </c>
      <c r="V13" s="12">
        <v>15</v>
      </c>
      <c r="W13" s="12">
        <v>1</v>
      </c>
      <c r="X13" s="27">
        <v>3.5</v>
      </c>
    </row>
    <row r="14" spans="1:24" s="7" customFormat="1" ht="12" customHeight="1" x14ac:dyDescent="0.2">
      <c r="A14" s="11" t="s">
        <v>8</v>
      </c>
      <c r="B14" s="12"/>
      <c r="C14" s="12"/>
      <c r="D14" s="12">
        <v>4</v>
      </c>
      <c r="F14" s="11" t="s">
        <v>47</v>
      </c>
      <c r="G14" s="12">
        <v>88</v>
      </c>
      <c r="H14" s="12">
        <v>1</v>
      </c>
      <c r="I14" s="12">
        <v>4.8</v>
      </c>
      <c r="K14" s="15" t="s">
        <v>78</v>
      </c>
      <c r="L14" s="16">
        <v>31</v>
      </c>
      <c r="M14" s="16">
        <v>0</v>
      </c>
      <c r="N14" s="17">
        <v>5</v>
      </c>
      <c r="P14" s="23" t="s">
        <v>111</v>
      </c>
      <c r="Q14" s="12">
        <v>23</v>
      </c>
      <c r="R14" s="12">
        <v>2</v>
      </c>
      <c r="S14" s="20">
        <v>4.5</v>
      </c>
      <c r="U14" s="23" t="s">
        <v>111</v>
      </c>
      <c r="V14" s="12">
        <v>14</v>
      </c>
      <c r="W14" s="12">
        <v>2</v>
      </c>
      <c r="X14" s="28">
        <v>2</v>
      </c>
    </row>
    <row r="15" spans="1:24" s="7" customFormat="1" ht="12" customHeight="1" x14ac:dyDescent="0.2">
      <c r="A15" s="11" t="s">
        <v>9</v>
      </c>
      <c r="B15" s="12"/>
      <c r="C15" s="12"/>
      <c r="D15" s="12">
        <v>3.5</v>
      </c>
      <c r="F15" s="11" t="s">
        <v>48</v>
      </c>
      <c r="G15" s="13"/>
      <c r="H15" s="13"/>
      <c r="I15" s="12">
        <v>5</v>
      </c>
      <c r="K15" s="15" t="s">
        <v>79</v>
      </c>
      <c r="L15" s="16"/>
      <c r="M15" s="16"/>
      <c r="N15" s="17">
        <v>4</v>
      </c>
      <c r="P15" s="23" t="s">
        <v>112</v>
      </c>
      <c r="Q15" s="12">
        <v>24</v>
      </c>
      <c r="R15" s="12">
        <v>1</v>
      </c>
      <c r="S15" s="20">
        <v>4.5</v>
      </c>
      <c r="U15" s="23" t="s">
        <v>112</v>
      </c>
      <c r="V15" s="12">
        <v>15</v>
      </c>
      <c r="W15" s="12">
        <v>1</v>
      </c>
      <c r="X15" s="12">
        <v>3.5</v>
      </c>
    </row>
    <row r="16" spans="1:24" s="7" customFormat="1" ht="12" customHeight="1" x14ac:dyDescent="0.2">
      <c r="A16" s="11" t="s">
        <v>10</v>
      </c>
      <c r="B16" s="12"/>
      <c r="C16" s="12"/>
      <c r="D16" s="12">
        <v>4</v>
      </c>
      <c r="F16" s="11" t="s">
        <v>49</v>
      </c>
      <c r="G16" s="12">
        <v>89</v>
      </c>
      <c r="H16" s="12">
        <v>0</v>
      </c>
      <c r="I16" s="12">
        <v>4.9000000000000004</v>
      </c>
      <c r="K16" s="23" t="s">
        <v>80</v>
      </c>
      <c r="L16" s="24">
        <v>31</v>
      </c>
      <c r="M16" s="24">
        <v>0</v>
      </c>
      <c r="N16" s="20" t="s">
        <v>85</v>
      </c>
      <c r="P16" s="23" t="s">
        <v>10</v>
      </c>
      <c r="Q16" s="24"/>
      <c r="R16" s="24"/>
      <c r="S16" s="20">
        <v>4</v>
      </c>
      <c r="U16" s="23" t="s">
        <v>10</v>
      </c>
      <c r="V16" s="24"/>
      <c r="W16" s="24"/>
      <c r="X16" s="12">
        <v>4</v>
      </c>
    </row>
    <row r="17" spans="1:24" s="7" customFormat="1" ht="12" customHeight="1" x14ac:dyDescent="0.2">
      <c r="A17" s="11" t="s">
        <v>11</v>
      </c>
      <c r="B17" s="12">
        <v>101</v>
      </c>
      <c r="C17" s="12">
        <v>2</v>
      </c>
      <c r="D17" s="12">
        <v>4</v>
      </c>
      <c r="F17" s="11" t="s">
        <v>50</v>
      </c>
      <c r="G17" s="13"/>
      <c r="H17" s="13"/>
      <c r="I17" s="14">
        <v>4.7</v>
      </c>
      <c r="K17" s="23" t="s">
        <v>81</v>
      </c>
      <c r="L17" s="24">
        <v>31</v>
      </c>
      <c r="M17" s="24">
        <v>0</v>
      </c>
      <c r="N17" s="20" t="s">
        <v>85</v>
      </c>
      <c r="P17" s="23" t="s">
        <v>113</v>
      </c>
      <c r="Q17" s="12">
        <v>24</v>
      </c>
      <c r="R17" s="12">
        <v>1</v>
      </c>
      <c r="S17" s="20">
        <v>4</v>
      </c>
      <c r="U17" s="23" t="s">
        <v>113</v>
      </c>
      <c r="V17" s="12">
        <v>16</v>
      </c>
      <c r="W17" s="12">
        <v>0</v>
      </c>
      <c r="X17" s="12">
        <v>3.5</v>
      </c>
    </row>
    <row r="18" spans="1:24" s="7" customFormat="1" ht="12" customHeight="1" x14ac:dyDescent="0.2">
      <c r="A18" s="11" t="s">
        <v>12</v>
      </c>
      <c r="B18" s="12"/>
      <c r="C18" s="12"/>
      <c r="D18" s="12">
        <v>4</v>
      </c>
      <c r="F18" s="11" t="s">
        <v>51</v>
      </c>
      <c r="G18" s="13"/>
      <c r="H18" s="13"/>
      <c r="I18" s="14">
        <v>4.8</v>
      </c>
      <c r="K18" s="23" t="s">
        <v>51</v>
      </c>
      <c r="L18" s="24"/>
      <c r="M18" s="24"/>
      <c r="N18" s="20">
        <v>5</v>
      </c>
      <c r="P18" s="23" t="s">
        <v>12</v>
      </c>
      <c r="Q18" s="24"/>
      <c r="R18" s="24"/>
      <c r="S18" s="20">
        <v>3.5</v>
      </c>
      <c r="U18" s="23" t="s">
        <v>12</v>
      </c>
      <c r="V18" s="24"/>
      <c r="W18" s="24"/>
      <c r="X18" s="12">
        <v>3.5</v>
      </c>
    </row>
    <row r="19" spans="1:24" s="7" customFormat="1" ht="12" customHeight="1" x14ac:dyDescent="0.2">
      <c r="A19" s="11" t="s">
        <v>13</v>
      </c>
      <c r="B19" s="12"/>
      <c r="C19" s="12"/>
      <c r="D19" s="12">
        <v>3.5</v>
      </c>
      <c r="F19" s="11" t="s">
        <v>52</v>
      </c>
      <c r="G19" s="13"/>
      <c r="H19" s="13"/>
      <c r="I19" s="14">
        <v>4.5</v>
      </c>
      <c r="K19" s="23" t="s">
        <v>82</v>
      </c>
      <c r="L19" s="24">
        <v>31</v>
      </c>
      <c r="M19" s="24">
        <v>0</v>
      </c>
      <c r="N19" s="20">
        <v>5</v>
      </c>
      <c r="P19" s="23" t="s">
        <v>114</v>
      </c>
      <c r="Q19" s="24"/>
      <c r="R19" s="24"/>
      <c r="S19" s="20">
        <v>5</v>
      </c>
      <c r="U19" s="23" t="s">
        <v>114</v>
      </c>
      <c r="V19" s="24"/>
      <c r="W19" s="24"/>
      <c r="X19" s="12">
        <v>4</v>
      </c>
    </row>
    <row r="20" spans="1:24" s="7" customFormat="1" ht="12" customHeight="1" x14ac:dyDescent="0.2">
      <c r="A20" s="11" t="s">
        <v>14</v>
      </c>
      <c r="B20" s="12">
        <f>103-23</f>
        <v>80</v>
      </c>
      <c r="C20" s="28">
        <v>23</v>
      </c>
      <c r="D20" s="12">
        <v>3.5</v>
      </c>
      <c r="G20" s="25"/>
      <c r="H20" s="25"/>
      <c r="I20" s="25"/>
      <c r="L20" s="25"/>
      <c r="M20" s="25"/>
      <c r="N20" s="25"/>
      <c r="P20" s="23" t="s">
        <v>13</v>
      </c>
      <c r="Q20" s="24"/>
      <c r="R20" s="24"/>
      <c r="S20" s="20">
        <v>4.5</v>
      </c>
      <c r="U20" s="23" t="s">
        <v>13</v>
      </c>
      <c r="V20" s="24"/>
      <c r="W20" s="24"/>
      <c r="X20" s="12">
        <v>3.5</v>
      </c>
    </row>
    <row r="21" spans="1:24" s="7" customFormat="1" ht="12" customHeight="1" x14ac:dyDescent="0.2">
      <c r="A21" s="11" t="s">
        <v>15</v>
      </c>
      <c r="B21" s="12"/>
      <c r="C21" s="12"/>
      <c r="D21" s="12">
        <v>3.5</v>
      </c>
      <c r="F21" s="10" t="s">
        <v>67</v>
      </c>
      <c r="G21" s="5" t="s">
        <v>68</v>
      </c>
      <c r="H21" s="5" t="s">
        <v>55</v>
      </c>
      <c r="I21" s="4" t="s">
        <v>69</v>
      </c>
      <c r="K21" s="9" t="s">
        <v>83</v>
      </c>
      <c r="L21" s="5" t="s">
        <v>68</v>
      </c>
      <c r="M21" s="5" t="s">
        <v>55</v>
      </c>
      <c r="N21" s="5" t="s">
        <v>56</v>
      </c>
      <c r="P21" s="23" t="s">
        <v>45</v>
      </c>
      <c r="Q21" s="24">
        <v>25</v>
      </c>
      <c r="R21" s="24">
        <v>0</v>
      </c>
      <c r="S21" s="20">
        <v>5</v>
      </c>
      <c r="U21" s="23" t="s">
        <v>45</v>
      </c>
      <c r="V21" s="24">
        <v>16</v>
      </c>
      <c r="W21" s="24">
        <v>0</v>
      </c>
      <c r="X21" s="12">
        <v>4</v>
      </c>
    </row>
    <row r="22" spans="1:24" s="7" customFormat="1" ht="12" customHeight="1" x14ac:dyDescent="0.2">
      <c r="A22" s="11" t="s">
        <v>16</v>
      </c>
      <c r="B22" s="12">
        <v>102</v>
      </c>
      <c r="C22" s="12">
        <v>1</v>
      </c>
      <c r="D22" s="12">
        <v>4</v>
      </c>
      <c r="F22" s="23" t="s">
        <v>57</v>
      </c>
      <c r="G22" s="12">
        <f>71-2</f>
        <v>69</v>
      </c>
      <c r="H22" s="12">
        <v>2</v>
      </c>
      <c r="I22" s="20">
        <v>3</v>
      </c>
      <c r="K22" s="15" t="s">
        <v>78</v>
      </c>
      <c r="L22" s="16">
        <v>16</v>
      </c>
      <c r="M22" s="16">
        <v>0</v>
      </c>
      <c r="N22" s="17">
        <v>4</v>
      </c>
      <c r="P22" s="23" t="s">
        <v>115</v>
      </c>
      <c r="Q22" s="24"/>
      <c r="R22" s="24"/>
      <c r="S22" s="20">
        <v>4.5</v>
      </c>
      <c r="U22" s="23" t="s">
        <v>115</v>
      </c>
      <c r="V22" s="24"/>
      <c r="W22" s="24"/>
      <c r="X22" s="12">
        <v>4.5</v>
      </c>
    </row>
    <row r="23" spans="1:24" s="7" customFormat="1" ht="12" customHeight="1" x14ac:dyDescent="0.2">
      <c r="A23" s="11" t="s">
        <v>17</v>
      </c>
      <c r="B23" s="12">
        <v>103</v>
      </c>
      <c r="C23" s="12">
        <v>0</v>
      </c>
      <c r="D23" s="12">
        <v>4</v>
      </c>
      <c r="F23" s="23" t="s">
        <v>4</v>
      </c>
      <c r="G23" s="12">
        <f>71-1</f>
        <v>70</v>
      </c>
      <c r="H23" s="12">
        <v>1</v>
      </c>
      <c r="I23" s="20">
        <v>5</v>
      </c>
      <c r="K23" s="15" t="s">
        <v>79</v>
      </c>
      <c r="L23" s="16"/>
      <c r="M23" s="16"/>
      <c r="N23" s="17">
        <v>4</v>
      </c>
      <c r="P23" s="23" t="s">
        <v>81</v>
      </c>
      <c r="Q23" s="12">
        <v>25</v>
      </c>
      <c r="R23" s="12">
        <v>0</v>
      </c>
      <c r="S23" s="20">
        <v>4</v>
      </c>
      <c r="U23" s="23" t="s">
        <v>81</v>
      </c>
      <c r="V23" s="12">
        <v>15</v>
      </c>
      <c r="W23" s="12">
        <v>1</v>
      </c>
      <c r="X23" s="12">
        <v>4</v>
      </c>
    </row>
    <row r="24" spans="1:24" s="7" customFormat="1" ht="12" customHeight="1" x14ac:dyDescent="0.2">
      <c r="A24" s="11" t="s">
        <v>18</v>
      </c>
      <c r="B24" s="12"/>
      <c r="C24" s="12"/>
      <c r="D24" s="12">
        <v>4</v>
      </c>
      <c r="F24" s="23" t="s">
        <v>58</v>
      </c>
      <c r="G24" s="12">
        <f>48+23</f>
        <v>71</v>
      </c>
      <c r="H24" s="12">
        <v>0</v>
      </c>
      <c r="I24" s="20">
        <v>4</v>
      </c>
      <c r="K24" s="23" t="s">
        <v>80</v>
      </c>
      <c r="L24" s="24">
        <v>16</v>
      </c>
      <c r="M24" s="24">
        <v>0</v>
      </c>
      <c r="N24" s="20">
        <v>4.5</v>
      </c>
      <c r="P24" s="23" t="s">
        <v>17</v>
      </c>
      <c r="Q24" s="12">
        <v>25</v>
      </c>
      <c r="R24" s="12">
        <v>0</v>
      </c>
      <c r="S24" s="20">
        <v>4</v>
      </c>
      <c r="U24" s="23" t="s">
        <v>17</v>
      </c>
      <c r="V24" s="12">
        <v>15</v>
      </c>
      <c r="W24" s="12">
        <v>1</v>
      </c>
      <c r="X24" s="12">
        <v>4</v>
      </c>
    </row>
    <row r="25" spans="1:24" s="7" customFormat="1" ht="12" customHeight="1" x14ac:dyDescent="0.2">
      <c r="A25" s="11" t="s">
        <v>19</v>
      </c>
      <c r="B25" s="12">
        <f>103-5</f>
        <v>98</v>
      </c>
      <c r="C25" s="12">
        <v>5</v>
      </c>
      <c r="D25" s="12">
        <v>4</v>
      </c>
      <c r="F25" s="23" t="s">
        <v>59</v>
      </c>
      <c r="G25" s="12">
        <f>71</f>
        <v>71</v>
      </c>
      <c r="H25" s="12">
        <v>0</v>
      </c>
      <c r="I25" s="20">
        <v>5</v>
      </c>
      <c r="K25" s="23" t="s">
        <v>81</v>
      </c>
      <c r="L25" s="24">
        <v>16</v>
      </c>
      <c r="M25" s="24">
        <v>0</v>
      </c>
      <c r="N25" s="20">
        <v>5</v>
      </c>
      <c r="P25" s="23" t="s">
        <v>116</v>
      </c>
      <c r="Q25" s="24"/>
      <c r="R25" s="24"/>
      <c r="S25" s="20">
        <v>5</v>
      </c>
      <c r="U25" s="23" t="s">
        <v>116</v>
      </c>
      <c r="V25" s="24"/>
      <c r="W25" s="24"/>
      <c r="X25" s="12">
        <v>4</v>
      </c>
    </row>
    <row r="26" spans="1:24" s="7" customFormat="1" ht="12" customHeight="1" x14ac:dyDescent="0.2">
      <c r="A26" s="21" t="s">
        <v>20</v>
      </c>
      <c r="B26" s="12"/>
      <c r="C26" s="12"/>
      <c r="D26" s="22">
        <v>4</v>
      </c>
      <c r="F26" s="23" t="s">
        <v>60</v>
      </c>
      <c r="G26" s="12">
        <f>70</f>
        <v>70</v>
      </c>
      <c r="H26" s="12">
        <v>1</v>
      </c>
      <c r="I26" s="20">
        <v>4</v>
      </c>
      <c r="K26" s="23" t="s">
        <v>51</v>
      </c>
      <c r="L26" s="24"/>
      <c r="M26" s="24"/>
      <c r="N26" s="20">
        <v>5</v>
      </c>
      <c r="V26" s="25"/>
      <c r="W26" s="25"/>
      <c r="X26" s="25"/>
    </row>
    <row r="27" spans="1:24" s="7" customFormat="1" ht="12" customHeight="1" x14ac:dyDescent="0.2">
      <c r="A27" s="11" t="s">
        <v>21</v>
      </c>
      <c r="B27" s="12"/>
      <c r="C27" s="12"/>
      <c r="D27" s="12">
        <v>3.5</v>
      </c>
      <c r="F27" s="23" t="s">
        <v>61</v>
      </c>
      <c r="G27" s="12">
        <v>70</v>
      </c>
      <c r="H27" s="12">
        <v>1</v>
      </c>
      <c r="I27" s="20">
        <v>5</v>
      </c>
      <c r="K27" s="23" t="s">
        <v>82</v>
      </c>
      <c r="L27" s="24">
        <v>16</v>
      </c>
      <c r="M27" s="24">
        <v>0</v>
      </c>
      <c r="N27" s="20">
        <v>4.5</v>
      </c>
      <c r="P27" s="10" t="s">
        <v>117</v>
      </c>
      <c r="Q27" s="5" t="s">
        <v>68</v>
      </c>
      <c r="R27" s="5" t="s">
        <v>55</v>
      </c>
      <c r="S27" s="5" t="s">
        <v>34</v>
      </c>
      <c r="U27" s="9" t="s">
        <v>127</v>
      </c>
      <c r="V27" s="5" t="s">
        <v>68</v>
      </c>
      <c r="W27" s="5" t="s">
        <v>55</v>
      </c>
      <c r="X27" s="5" t="s">
        <v>128</v>
      </c>
    </row>
    <row r="28" spans="1:24" s="7" customFormat="1" ht="12" customHeight="1" x14ac:dyDescent="0.2">
      <c r="A28" s="11" t="s">
        <v>22</v>
      </c>
      <c r="B28" s="12"/>
      <c r="C28" s="12"/>
      <c r="D28" s="12">
        <v>4</v>
      </c>
      <c r="F28" s="23" t="s">
        <v>10</v>
      </c>
      <c r="G28" s="24"/>
      <c r="H28" s="24"/>
      <c r="I28" s="26">
        <v>5</v>
      </c>
      <c r="L28" s="25"/>
      <c r="M28" s="25"/>
      <c r="N28" s="25"/>
      <c r="P28" s="18" t="s">
        <v>78</v>
      </c>
      <c r="Q28" s="19">
        <v>21</v>
      </c>
      <c r="R28" s="19">
        <v>0</v>
      </c>
      <c r="S28" s="20">
        <v>5</v>
      </c>
      <c r="U28" s="11" t="s">
        <v>3</v>
      </c>
      <c r="V28" s="12">
        <v>77</v>
      </c>
      <c r="W28" s="12">
        <v>1</v>
      </c>
      <c r="X28" s="12">
        <v>4</v>
      </c>
    </row>
    <row r="29" spans="1:24" s="7" customFormat="1" ht="12" customHeight="1" x14ac:dyDescent="0.2">
      <c r="A29" s="11" t="s">
        <v>23</v>
      </c>
      <c r="B29" s="12"/>
      <c r="C29" s="12"/>
      <c r="D29" s="12">
        <v>4</v>
      </c>
      <c r="F29" s="23" t="s">
        <v>12</v>
      </c>
      <c r="G29" s="24"/>
      <c r="H29" s="24"/>
      <c r="I29" s="26">
        <v>5</v>
      </c>
      <c r="K29" s="9" t="s">
        <v>101</v>
      </c>
      <c r="L29" s="5" t="s">
        <v>68</v>
      </c>
      <c r="M29" s="5" t="s">
        <v>55</v>
      </c>
      <c r="N29" s="4" t="s">
        <v>102</v>
      </c>
      <c r="P29" s="23" t="s">
        <v>104</v>
      </c>
      <c r="Q29" s="24"/>
      <c r="R29" s="24"/>
      <c r="S29" s="20">
        <v>5</v>
      </c>
      <c r="U29" s="11" t="s">
        <v>70</v>
      </c>
      <c r="V29" s="12">
        <v>78</v>
      </c>
      <c r="W29" s="12">
        <v>0</v>
      </c>
      <c r="X29" s="12">
        <v>4</v>
      </c>
    </row>
    <row r="30" spans="1:24" s="7" customFormat="1" ht="12" customHeight="1" x14ac:dyDescent="0.2">
      <c r="B30" s="29"/>
      <c r="C30" s="30"/>
      <c r="D30" s="29"/>
      <c r="F30" s="23" t="s">
        <v>13</v>
      </c>
      <c r="G30" s="24"/>
      <c r="H30" s="24"/>
      <c r="I30" s="20">
        <v>5</v>
      </c>
      <c r="K30" s="11" t="s">
        <v>1</v>
      </c>
      <c r="L30" s="13"/>
      <c r="M30" s="13"/>
      <c r="N30" s="12">
        <v>4</v>
      </c>
      <c r="P30" s="23" t="s">
        <v>105</v>
      </c>
      <c r="Q30" s="24"/>
      <c r="R30" s="24"/>
      <c r="S30" s="20">
        <v>5</v>
      </c>
      <c r="U30" s="11" t="s">
        <v>119</v>
      </c>
      <c r="V30" s="12">
        <f>78-9</f>
        <v>69</v>
      </c>
      <c r="W30" s="28">
        <v>9</v>
      </c>
      <c r="X30" s="12">
        <v>4.4000000000000004</v>
      </c>
    </row>
    <row r="31" spans="1:24" s="7" customFormat="1" ht="12" customHeight="1" x14ac:dyDescent="0.2">
      <c r="A31" s="10" t="s">
        <v>33</v>
      </c>
      <c r="B31" s="5" t="s">
        <v>26</v>
      </c>
      <c r="C31" s="6" t="s">
        <v>27</v>
      </c>
      <c r="D31" s="5" t="s">
        <v>34</v>
      </c>
      <c r="F31" s="23" t="s">
        <v>62</v>
      </c>
      <c r="G31" s="24"/>
      <c r="H31" s="24"/>
      <c r="I31" s="20">
        <v>5</v>
      </c>
      <c r="K31" s="11" t="s">
        <v>86</v>
      </c>
      <c r="L31" s="12">
        <v>80</v>
      </c>
      <c r="M31" s="12">
        <v>2</v>
      </c>
      <c r="N31" s="12">
        <v>4</v>
      </c>
      <c r="P31" s="23" t="s">
        <v>106</v>
      </c>
      <c r="Q31" s="24"/>
      <c r="R31" s="24"/>
      <c r="S31" s="20">
        <v>5</v>
      </c>
      <c r="U31" s="11" t="s">
        <v>120</v>
      </c>
      <c r="V31" s="12">
        <f>78-4</f>
        <v>74</v>
      </c>
      <c r="W31" s="12">
        <v>4</v>
      </c>
      <c r="X31" s="12">
        <v>4.3</v>
      </c>
    </row>
    <row r="32" spans="1:24" s="7" customFormat="1" ht="12" customHeight="1" x14ac:dyDescent="0.2">
      <c r="A32" s="31" t="s">
        <v>28</v>
      </c>
      <c r="B32" s="32"/>
      <c r="C32" s="32"/>
      <c r="D32" s="20">
        <v>5</v>
      </c>
      <c r="E32" s="33"/>
      <c r="F32" s="23" t="s">
        <v>63</v>
      </c>
      <c r="G32" s="24"/>
      <c r="H32" s="24"/>
      <c r="I32" s="20">
        <v>4</v>
      </c>
      <c r="K32" s="11" t="s">
        <v>87</v>
      </c>
      <c r="L32" s="12">
        <v>80</v>
      </c>
      <c r="M32" s="12">
        <v>2</v>
      </c>
      <c r="N32" s="12">
        <v>3</v>
      </c>
      <c r="P32" s="23" t="s">
        <v>107</v>
      </c>
      <c r="Q32" s="12">
        <v>20</v>
      </c>
      <c r="R32" s="12">
        <v>1</v>
      </c>
      <c r="S32" s="20">
        <v>5</v>
      </c>
      <c r="U32" s="11" t="s">
        <v>121</v>
      </c>
      <c r="V32" s="13"/>
      <c r="W32" s="13"/>
      <c r="X32" s="12">
        <v>3</v>
      </c>
    </row>
    <row r="33" spans="1:24" s="7" customFormat="1" ht="12" customHeight="1" x14ac:dyDescent="0.2">
      <c r="A33" s="31" t="s">
        <v>29</v>
      </c>
      <c r="B33" s="32"/>
      <c r="C33" s="32"/>
      <c r="D33" s="20">
        <v>4</v>
      </c>
      <c r="E33" s="33"/>
      <c r="F33" s="23" t="s">
        <v>64</v>
      </c>
      <c r="G33" s="12">
        <f>71-5</f>
        <v>66</v>
      </c>
      <c r="H33" s="12">
        <v>5</v>
      </c>
      <c r="I33" s="20">
        <v>5</v>
      </c>
      <c r="K33" s="11" t="s">
        <v>88</v>
      </c>
      <c r="L33" s="12">
        <f>82-8</f>
        <v>74</v>
      </c>
      <c r="M33" s="28">
        <v>8</v>
      </c>
      <c r="N33" s="12">
        <v>5</v>
      </c>
      <c r="P33" s="23" t="s">
        <v>108</v>
      </c>
      <c r="Q33" s="12">
        <v>21</v>
      </c>
      <c r="R33" s="12">
        <v>0</v>
      </c>
      <c r="S33" s="20">
        <v>5</v>
      </c>
      <c r="U33" s="11" t="s">
        <v>122</v>
      </c>
      <c r="V33" s="12">
        <v>75</v>
      </c>
      <c r="W33" s="12">
        <v>3</v>
      </c>
      <c r="X33" s="12">
        <v>4</v>
      </c>
    </row>
    <row r="34" spans="1:24" s="7" customFormat="1" ht="12" customHeight="1" x14ac:dyDescent="0.2">
      <c r="A34" s="31" t="s">
        <v>30</v>
      </c>
      <c r="B34" s="32">
        <v>59</v>
      </c>
      <c r="C34" s="32">
        <v>0</v>
      </c>
      <c r="D34" s="20">
        <v>5</v>
      </c>
      <c r="E34" s="33"/>
      <c r="F34" s="23" t="s">
        <v>65</v>
      </c>
      <c r="G34" s="12">
        <v>66</v>
      </c>
      <c r="H34" s="12">
        <f>5</f>
        <v>5</v>
      </c>
      <c r="I34" s="20">
        <v>4</v>
      </c>
      <c r="K34" s="11" t="s">
        <v>89</v>
      </c>
      <c r="L34" s="12">
        <v>80</v>
      </c>
      <c r="M34" s="12">
        <v>2</v>
      </c>
      <c r="N34" s="12">
        <v>5</v>
      </c>
      <c r="P34" s="23" t="s">
        <v>109</v>
      </c>
      <c r="Q34" s="12">
        <v>21</v>
      </c>
      <c r="R34" s="12">
        <v>0</v>
      </c>
      <c r="S34" s="26">
        <v>4</v>
      </c>
      <c r="U34" s="11" t="s">
        <v>10</v>
      </c>
      <c r="V34" s="13"/>
      <c r="W34" s="13"/>
      <c r="X34" s="12">
        <v>4</v>
      </c>
    </row>
    <row r="35" spans="1:24" s="7" customFormat="1" ht="12" customHeight="1" x14ac:dyDescent="0.2">
      <c r="A35" s="31" t="s">
        <v>31</v>
      </c>
      <c r="B35" s="32"/>
      <c r="C35" s="32"/>
      <c r="D35" s="20">
        <v>4</v>
      </c>
      <c r="E35" s="33"/>
      <c r="F35" s="23" t="s">
        <v>66</v>
      </c>
      <c r="G35" s="12">
        <f>71-19</f>
        <v>52</v>
      </c>
      <c r="H35" s="28">
        <f>12+7</f>
        <v>19</v>
      </c>
      <c r="I35" s="20">
        <v>3</v>
      </c>
      <c r="K35" s="11" t="s">
        <v>90</v>
      </c>
      <c r="L35" s="12">
        <v>81</v>
      </c>
      <c r="M35" s="12">
        <v>1</v>
      </c>
      <c r="N35" s="12">
        <v>5</v>
      </c>
      <c r="P35" s="23" t="s">
        <v>110</v>
      </c>
      <c r="Q35" s="12">
        <v>21</v>
      </c>
      <c r="R35" s="12">
        <v>0</v>
      </c>
      <c r="S35" s="26">
        <v>4</v>
      </c>
      <c r="U35" s="11" t="s">
        <v>113</v>
      </c>
      <c r="V35" s="12">
        <v>76</v>
      </c>
      <c r="W35" s="12">
        <v>2</v>
      </c>
      <c r="X35" s="27">
        <v>3</v>
      </c>
    </row>
    <row r="36" spans="1:24" s="7" customFormat="1" ht="12" customHeight="1" x14ac:dyDescent="0.2">
      <c r="A36" s="31" t="s">
        <v>32</v>
      </c>
      <c r="B36" s="32"/>
      <c r="C36" s="32"/>
      <c r="D36" s="20">
        <v>4</v>
      </c>
      <c r="E36" s="33"/>
      <c r="G36" s="25"/>
      <c r="H36" s="25"/>
      <c r="I36" s="25"/>
      <c r="K36" s="11" t="s">
        <v>91</v>
      </c>
      <c r="L36" s="12">
        <f>82-13</f>
        <v>69</v>
      </c>
      <c r="M36" s="28">
        <v>13</v>
      </c>
      <c r="N36" s="27">
        <v>4</v>
      </c>
      <c r="P36" s="23" t="s">
        <v>111</v>
      </c>
      <c r="Q36" s="12">
        <v>21</v>
      </c>
      <c r="R36" s="12">
        <v>0</v>
      </c>
      <c r="S36" s="20">
        <v>4</v>
      </c>
      <c r="U36" s="11" t="s">
        <v>12</v>
      </c>
      <c r="V36" s="13"/>
      <c r="W36" s="13"/>
      <c r="X36" s="27">
        <v>3.7</v>
      </c>
    </row>
    <row r="37" spans="1:24" s="7" customFormat="1" ht="12" customHeight="1" x14ac:dyDescent="0.2">
      <c r="B37" s="30"/>
      <c r="C37" s="29"/>
      <c r="D37" s="29"/>
      <c r="F37" s="9" t="s">
        <v>76</v>
      </c>
      <c r="G37" s="5" t="s">
        <v>68</v>
      </c>
      <c r="H37" s="5" t="s">
        <v>55</v>
      </c>
      <c r="I37" s="5" t="s">
        <v>77</v>
      </c>
      <c r="K37" s="11" t="s">
        <v>92</v>
      </c>
      <c r="L37" s="12">
        <v>82</v>
      </c>
      <c r="M37" s="12">
        <v>0</v>
      </c>
      <c r="N37" s="27">
        <v>5</v>
      </c>
      <c r="P37" s="23" t="s">
        <v>112</v>
      </c>
      <c r="Q37" s="12">
        <v>20</v>
      </c>
      <c r="R37" s="12">
        <v>1</v>
      </c>
      <c r="S37" s="20">
        <v>4</v>
      </c>
      <c r="U37" s="11" t="s">
        <v>13</v>
      </c>
      <c r="V37" s="13"/>
      <c r="W37" s="13"/>
      <c r="X37" s="12">
        <v>4.5</v>
      </c>
    </row>
    <row r="38" spans="1:24" s="7" customFormat="1" ht="12" customHeight="1" x14ac:dyDescent="0.2">
      <c r="A38" s="5" t="s">
        <v>43</v>
      </c>
      <c r="B38" s="6" t="s">
        <v>26</v>
      </c>
      <c r="C38" s="5" t="s">
        <v>27</v>
      </c>
      <c r="D38" s="5" t="s">
        <v>44</v>
      </c>
      <c r="F38" s="15" t="s">
        <v>70</v>
      </c>
      <c r="G38" s="12">
        <v>61</v>
      </c>
      <c r="H38" s="12">
        <v>0</v>
      </c>
      <c r="I38" s="17">
        <v>3</v>
      </c>
      <c r="K38" s="11" t="s">
        <v>93</v>
      </c>
      <c r="L38" s="12">
        <v>80</v>
      </c>
      <c r="M38" s="12">
        <v>2</v>
      </c>
      <c r="N38" s="12">
        <v>4</v>
      </c>
      <c r="P38" s="23" t="s">
        <v>10</v>
      </c>
      <c r="Q38" s="24"/>
      <c r="R38" s="24"/>
      <c r="S38" s="20">
        <v>4</v>
      </c>
      <c r="U38" s="11" t="s">
        <v>97</v>
      </c>
      <c r="V38" s="13"/>
      <c r="W38" s="13"/>
      <c r="X38" s="12">
        <v>4</v>
      </c>
    </row>
    <row r="39" spans="1:24" s="7" customFormat="1" ht="12" customHeight="1" x14ac:dyDescent="0.2">
      <c r="A39" s="31" t="s">
        <v>35</v>
      </c>
      <c r="B39" s="20">
        <f>65-5</f>
        <v>60</v>
      </c>
      <c r="C39" s="20">
        <v>5</v>
      </c>
      <c r="D39" s="20">
        <v>4</v>
      </c>
      <c r="E39" s="33"/>
      <c r="F39" s="15" t="s">
        <v>71</v>
      </c>
      <c r="G39" s="12">
        <v>61</v>
      </c>
      <c r="H39" s="12">
        <v>0</v>
      </c>
      <c r="I39" s="17">
        <v>4</v>
      </c>
      <c r="K39" s="11" t="s">
        <v>94</v>
      </c>
      <c r="L39" s="12">
        <f>82-7</f>
        <v>75</v>
      </c>
      <c r="M39" s="12">
        <v>7</v>
      </c>
      <c r="N39" s="12">
        <v>4</v>
      </c>
      <c r="P39" s="23" t="s">
        <v>113</v>
      </c>
      <c r="Q39" s="12">
        <v>21</v>
      </c>
      <c r="R39" s="12">
        <v>0</v>
      </c>
      <c r="S39" s="20">
        <v>4</v>
      </c>
      <c r="U39" s="11" t="s">
        <v>63</v>
      </c>
      <c r="V39" s="13"/>
      <c r="W39" s="13"/>
      <c r="X39" s="12">
        <v>4</v>
      </c>
    </row>
    <row r="40" spans="1:24" s="7" customFormat="1" ht="12" customHeight="1" x14ac:dyDescent="0.2">
      <c r="A40" s="31" t="s">
        <v>36</v>
      </c>
      <c r="B40" s="20">
        <v>64</v>
      </c>
      <c r="C40" s="20">
        <v>1</v>
      </c>
      <c r="D40" s="20">
        <v>3</v>
      </c>
      <c r="E40" s="33"/>
      <c r="F40" s="15" t="s">
        <v>72</v>
      </c>
      <c r="G40" s="12">
        <v>59</v>
      </c>
      <c r="H40" s="12">
        <v>2</v>
      </c>
      <c r="I40" s="17">
        <v>4</v>
      </c>
      <c r="K40" s="11" t="s">
        <v>95</v>
      </c>
      <c r="L40" s="12">
        <f>82-6</f>
        <v>76</v>
      </c>
      <c r="M40" s="12">
        <v>6</v>
      </c>
      <c r="N40" s="12">
        <v>4</v>
      </c>
      <c r="P40" s="23" t="s">
        <v>12</v>
      </c>
      <c r="Q40" s="24"/>
      <c r="R40" s="24"/>
      <c r="S40" s="20">
        <v>4</v>
      </c>
      <c r="U40" s="11" t="s">
        <v>123</v>
      </c>
      <c r="V40" s="12">
        <v>75</v>
      </c>
      <c r="W40" s="12">
        <v>3</v>
      </c>
      <c r="X40" s="12">
        <v>3</v>
      </c>
    </row>
    <row r="41" spans="1:24" s="7" customFormat="1" ht="12" customHeight="1" x14ac:dyDescent="0.2">
      <c r="A41" s="31" t="s">
        <v>37</v>
      </c>
      <c r="B41" s="20">
        <v>63</v>
      </c>
      <c r="C41" s="20">
        <v>2</v>
      </c>
      <c r="D41" s="20">
        <v>4</v>
      </c>
      <c r="E41" s="33"/>
      <c r="F41" s="15" t="s">
        <v>57</v>
      </c>
      <c r="G41" s="12">
        <v>60</v>
      </c>
      <c r="H41" s="12">
        <v>1</v>
      </c>
      <c r="I41" s="17">
        <v>4</v>
      </c>
      <c r="K41" s="11" t="s">
        <v>96</v>
      </c>
      <c r="L41" s="13"/>
      <c r="M41" s="13"/>
      <c r="N41" s="12">
        <v>5</v>
      </c>
      <c r="P41" s="23" t="s">
        <v>114</v>
      </c>
      <c r="Q41" s="24"/>
      <c r="R41" s="24"/>
      <c r="S41" s="20">
        <v>5</v>
      </c>
      <c r="U41" s="11" t="s">
        <v>124</v>
      </c>
      <c r="V41" s="12">
        <v>78</v>
      </c>
      <c r="W41" s="12">
        <v>0</v>
      </c>
      <c r="X41" s="12">
        <v>4.5</v>
      </c>
    </row>
    <row r="42" spans="1:24" s="7" customFormat="1" ht="12" customHeight="1" x14ac:dyDescent="0.2">
      <c r="A42" s="31" t="s">
        <v>38</v>
      </c>
      <c r="B42" s="20">
        <v>65</v>
      </c>
      <c r="C42" s="20">
        <v>0</v>
      </c>
      <c r="D42" s="20">
        <v>3</v>
      </c>
      <c r="F42" s="15" t="s">
        <v>73</v>
      </c>
      <c r="G42" s="12">
        <v>61</v>
      </c>
      <c r="H42" s="12">
        <v>0</v>
      </c>
      <c r="I42" s="17">
        <v>4</v>
      </c>
      <c r="K42" s="11" t="s">
        <v>10</v>
      </c>
      <c r="L42" s="13"/>
      <c r="M42" s="13"/>
      <c r="N42" s="12">
        <v>4</v>
      </c>
      <c r="P42" s="23" t="s">
        <v>13</v>
      </c>
      <c r="Q42" s="24"/>
      <c r="R42" s="24"/>
      <c r="S42" s="20">
        <v>4</v>
      </c>
      <c r="U42" s="11" t="s">
        <v>125</v>
      </c>
      <c r="V42" s="12">
        <v>75</v>
      </c>
      <c r="W42" s="12">
        <v>3</v>
      </c>
      <c r="X42" s="12">
        <v>4.3</v>
      </c>
    </row>
    <row r="43" spans="1:24" s="7" customFormat="1" ht="12" customHeight="1" x14ac:dyDescent="0.2">
      <c r="A43" s="31" t="s">
        <v>39</v>
      </c>
      <c r="B43" s="20">
        <f>65-17</f>
        <v>48</v>
      </c>
      <c r="C43" s="40">
        <v>17</v>
      </c>
      <c r="D43" s="20">
        <v>3</v>
      </c>
      <c r="F43" s="15" t="s">
        <v>10</v>
      </c>
      <c r="G43" s="16"/>
      <c r="H43" s="16"/>
      <c r="I43" s="17">
        <v>4</v>
      </c>
      <c r="K43" s="11" t="s">
        <v>12</v>
      </c>
      <c r="L43" s="13"/>
      <c r="M43" s="13"/>
      <c r="N43" s="12">
        <v>4</v>
      </c>
      <c r="P43" s="23" t="s">
        <v>45</v>
      </c>
      <c r="Q43" s="24">
        <v>21</v>
      </c>
      <c r="R43" s="24">
        <v>0</v>
      </c>
      <c r="S43" s="20">
        <v>4</v>
      </c>
      <c r="U43" s="11" t="s">
        <v>126</v>
      </c>
      <c r="V43" s="12">
        <v>71</v>
      </c>
      <c r="W43" s="12">
        <v>7</v>
      </c>
      <c r="X43" s="12">
        <v>3.8</v>
      </c>
    </row>
    <row r="44" spans="1:24" s="7" customFormat="1" ht="12" customHeight="1" x14ac:dyDescent="0.2">
      <c r="A44" s="31" t="s">
        <v>40</v>
      </c>
      <c r="B44" s="32"/>
      <c r="C44" s="32"/>
      <c r="D44" s="20">
        <v>3</v>
      </c>
      <c r="F44" s="15" t="s">
        <v>12</v>
      </c>
      <c r="G44" s="16"/>
      <c r="H44" s="16"/>
      <c r="I44" s="34">
        <v>3</v>
      </c>
      <c r="K44" s="11" t="s">
        <v>13</v>
      </c>
      <c r="L44" s="13"/>
      <c r="M44" s="13"/>
      <c r="N44" s="12">
        <v>4</v>
      </c>
      <c r="P44" s="23" t="s">
        <v>115</v>
      </c>
      <c r="Q44" s="24"/>
      <c r="R44" s="24"/>
      <c r="S44" s="20">
        <v>5</v>
      </c>
      <c r="V44" s="25"/>
      <c r="W44" s="25"/>
      <c r="X44" s="25"/>
    </row>
    <row r="45" spans="1:24" s="7" customFormat="1" ht="12" customHeight="1" x14ac:dyDescent="0.2">
      <c r="A45" s="35" t="s">
        <v>41</v>
      </c>
      <c r="B45" s="20">
        <f>65-13</f>
        <v>52</v>
      </c>
      <c r="C45" s="40">
        <v>13</v>
      </c>
      <c r="D45" s="36">
        <v>2</v>
      </c>
      <c r="F45" s="15" t="s">
        <v>13</v>
      </c>
      <c r="G45" s="16"/>
      <c r="H45" s="16"/>
      <c r="I45" s="34">
        <v>4</v>
      </c>
      <c r="K45" s="11" t="s">
        <v>97</v>
      </c>
      <c r="L45" s="13"/>
      <c r="M45" s="13"/>
      <c r="N45" s="12">
        <v>4</v>
      </c>
      <c r="P45" s="23" t="s">
        <v>81</v>
      </c>
      <c r="Q45" s="12">
        <v>20</v>
      </c>
      <c r="R45" s="12">
        <v>1</v>
      </c>
      <c r="S45" s="20">
        <v>4</v>
      </c>
      <c r="V45" s="25"/>
      <c r="W45" s="25"/>
      <c r="X45" s="25"/>
    </row>
    <row r="46" spans="1:24" s="7" customFormat="1" ht="12" customHeight="1" x14ac:dyDescent="0.2">
      <c r="A46" s="35" t="s">
        <v>42</v>
      </c>
      <c r="B46" s="20">
        <f>65-24</f>
        <v>41</v>
      </c>
      <c r="C46" s="40">
        <v>24</v>
      </c>
      <c r="D46" s="36">
        <v>2</v>
      </c>
      <c r="F46" s="15" t="s">
        <v>74</v>
      </c>
      <c r="G46" s="12">
        <v>58</v>
      </c>
      <c r="H46" s="12">
        <v>3</v>
      </c>
      <c r="I46" s="17">
        <v>4</v>
      </c>
      <c r="K46" s="11" t="s">
        <v>63</v>
      </c>
      <c r="L46" s="13"/>
      <c r="M46" s="13"/>
      <c r="N46" s="12">
        <v>3</v>
      </c>
      <c r="P46" s="23" t="s">
        <v>17</v>
      </c>
      <c r="Q46" s="12">
        <v>21</v>
      </c>
      <c r="R46" s="12">
        <v>0</v>
      </c>
      <c r="S46" s="20">
        <v>5</v>
      </c>
    </row>
    <row r="47" spans="1:24" s="7" customFormat="1" ht="12" customHeight="1" x14ac:dyDescent="0.2">
      <c r="B47" s="25"/>
      <c r="C47" s="25"/>
      <c r="D47" s="25"/>
      <c r="F47" s="37" t="s">
        <v>75</v>
      </c>
      <c r="G47" s="24"/>
      <c r="H47" s="24"/>
      <c r="I47" s="20">
        <v>4</v>
      </c>
      <c r="K47" s="11" t="s">
        <v>98</v>
      </c>
      <c r="L47" s="12">
        <v>80</v>
      </c>
      <c r="M47" s="12">
        <v>2</v>
      </c>
      <c r="N47" s="12">
        <v>5</v>
      </c>
      <c r="P47" s="23" t="s">
        <v>116</v>
      </c>
      <c r="Q47" s="24"/>
      <c r="R47" s="24"/>
      <c r="S47" s="20">
        <v>5</v>
      </c>
    </row>
    <row r="48" spans="1:24" s="7" customFormat="1" ht="12" customHeight="1" x14ac:dyDescent="0.2">
      <c r="B48" s="25"/>
      <c r="C48" s="25"/>
      <c r="D48" s="25"/>
      <c r="K48" s="11" t="s">
        <v>99</v>
      </c>
      <c r="L48" s="12">
        <f>82-3</f>
        <v>79</v>
      </c>
      <c r="M48" s="12">
        <v>3</v>
      </c>
      <c r="N48" s="12">
        <v>5</v>
      </c>
    </row>
    <row r="49" spans="2:20" s="7" customFormat="1" ht="12" customHeight="1" x14ac:dyDescent="0.2">
      <c r="B49" s="25"/>
      <c r="C49" s="25"/>
      <c r="D49" s="25"/>
      <c r="K49" s="11" t="s">
        <v>100</v>
      </c>
      <c r="L49" s="12">
        <f>82-23</f>
        <v>59</v>
      </c>
      <c r="M49" s="28">
        <v>23</v>
      </c>
      <c r="N49" s="12">
        <v>5</v>
      </c>
    </row>
    <row r="50" spans="2:20" ht="12" customHeight="1" x14ac:dyDescent="0.25">
      <c r="R50" s="1"/>
      <c r="S50" s="1"/>
      <c r="T50" s="1"/>
    </row>
    <row r="51" spans="2:20" ht="12" customHeight="1" x14ac:dyDescent="0.25"/>
    <row r="52" spans="2:20" ht="12" customHeight="1" x14ac:dyDescent="0.25"/>
    <row r="53" spans="2:20" ht="12" customHeight="1" x14ac:dyDescent="0.25"/>
    <row r="54" spans="2:20" ht="12" customHeight="1" x14ac:dyDescent="0.25"/>
    <row r="55" spans="2:20" ht="12" customHeight="1" x14ac:dyDescent="0.25"/>
    <row r="56" spans="2:20" ht="12" customHeight="1" x14ac:dyDescent="0.25"/>
    <row r="57" spans="2:20" ht="12" customHeight="1" x14ac:dyDescent="0.25"/>
    <row r="58" spans="2:20" ht="12" customHeight="1" x14ac:dyDescent="0.25"/>
    <row r="59" spans="2:20" ht="12" customHeight="1" x14ac:dyDescent="0.25"/>
    <row r="60" spans="2:20" ht="12" customHeight="1" x14ac:dyDescent="0.25"/>
    <row r="61" spans="2:20" ht="12" customHeight="1" x14ac:dyDescent="0.25"/>
    <row r="62" spans="2:20" ht="12" customHeight="1" x14ac:dyDescent="0.25"/>
    <row r="63" spans="2:20" ht="12" customHeight="1" x14ac:dyDescent="0.25"/>
    <row r="64" spans="2:20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</sheetData>
  <mergeCells count="6">
    <mergeCell ref="A1:X1"/>
    <mergeCell ref="B3:C3"/>
    <mergeCell ref="G3:H3"/>
    <mergeCell ref="L3:M3"/>
    <mergeCell ref="Q3:R3"/>
    <mergeCell ref="V3:W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Adelynn Schafer</dc:creator>
  <cp:lastModifiedBy>Morris D. Argyle</cp:lastModifiedBy>
  <cp:lastPrinted>2015-01-26T23:00:59Z</cp:lastPrinted>
  <dcterms:created xsi:type="dcterms:W3CDTF">2015-01-21T20:19:17Z</dcterms:created>
  <dcterms:modified xsi:type="dcterms:W3CDTF">2015-01-26T23:10:25Z</dcterms:modified>
</cp:coreProperties>
</file>